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istelmak\Leigri Puit OÜ Dropbox\Inga Stelmak\1. TTKK\3. JUHTIMISARVESTUS\Materjalid\1. Kulude liigitamine. Põhimõisted\"/>
    </mc:Choice>
  </mc:AlternateContent>
  <xr:revisionPtr revIDLastSave="0" documentId="8_{FB68CC93-EFC1-4CD3-B18C-C62FE21E47D9}" xr6:coauthVersionLast="36" xr6:coauthVersionMax="36" xr10:uidLastSave="{00000000-0000-0000-0000-000000000000}"/>
  <bookViews>
    <workbookView xWindow="0" yWindow="0" windowWidth="12640" windowHeight="4110" xr2:uid="{00000000-000D-0000-FFFF-FFFF00000000}"/>
  </bookViews>
  <sheets>
    <sheet name="variant 1 (2)" sheetId="2" r:id="rId1"/>
    <sheet name="variant 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21" i="2" l="1"/>
  <c r="B20" i="2"/>
  <c r="B27" i="2" s="1"/>
  <c r="B18" i="2"/>
  <c r="C23" i="2" s="1"/>
  <c r="B17" i="2"/>
  <c r="B22" i="2" s="1"/>
  <c r="D12" i="2"/>
  <c r="D9" i="2"/>
  <c r="D8" i="2"/>
  <c r="D6" i="2"/>
  <c r="D14" i="2" s="1"/>
  <c r="B26" i="2" l="1"/>
  <c r="B23" i="2"/>
  <c r="B20" i="1" l="1"/>
  <c r="B21" i="1"/>
  <c r="B19" i="1"/>
  <c r="B18" i="1"/>
  <c r="B17" i="1"/>
  <c r="B22" i="1" s="1"/>
  <c r="B23" i="1" l="1"/>
  <c r="B26" i="1"/>
  <c r="D12" i="1"/>
  <c r="D9" i="1"/>
  <c r="D8" i="1"/>
  <c r="D6" i="1"/>
  <c r="D14" i="1" s="1"/>
</calcChain>
</file>

<file path=xl/sharedStrings.xml><?xml version="1.0" encoding="utf-8"?>
<sst xmlns="http://schemas.openxmlformats.org/spreadsheetml/2006/main" count="71" uniqueCount="32">
  <si>
    <t>Tootmisseadmete rentimine</t>
  </si>
  <si>
    <t>Tootmishoone kindlustus</t>
  </si>
  <si>
    <t>Pooltooted (raam, rattad)</t>
  </si>
  <si>
    <t>Mitmesugused materjalid ( määrdeained)</t>
  </si>
  <si>
    <t>Tsehhijuhataja palk</t>
  </si>
  <si>
    <t>Reklaamikulud</t>
  </si>
  <si>
    <t>Komisjonitasud</t>
  </si>
  <si>
    <t>Tootmishoone amortisatsioonikulu</t>
  </si>
  <si>
    <t>eurot kuus</t>
  </si>
  <si>
    <t>Tootmistsehhi kommunaalkulud</t>
  </si>
  <si>
    <t>Tootmisliini tööliste palk</t>
  </si>
  <si>
    <t>eurot ratta kohta</t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</si>
  <si>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Times New Roman"/>
        <family val="1"/>
        <charset val="186"/>
      </rPr>
      <t>Jalgratta Firma on spetsialiseerunud krossiratase tootmisele. Uus jalgrattamudel osutus niivõrd populaarseks, et tuli asutada eraldi tsehh nende tootmiseks. Kuus valmisttakse 1000 jalgratast. On teada järgmised kulud:</t>
    </r>
  </si>
  <si>
    <t/>
  </si>
  <si>
    <t>Põhimaterjal</t>
  </si>
  <si>
    <t>Põhitööliste palgakulu</t>
  </si>
  <si>
    <t>Tootmise lisakulu</t>
  </si>
  <si>
    <t>Perioodikulud</t>
  </si>
  <si>
    <t>Esmaskulud</t>
  </si>
  <si>
    <t>Tootekulud</t>
  </si>
  <si>
    <t>Konverteerimiskulud</t>
  </si>
  <si>
    <t>a) kulude rühmitamine</t>
  </si>
  <si>
    <t>b) Leida tootmiskulud kuu kohta</t>
  </si>
  <si>
    <r>
      <rPr>
        <sz val="7"/>
        <color theme="1"/>
        <rFont val="Times New Roman"/>
        <family val="1"/>
        <charset val="186"/>
      </rPr>
      <t xml:space="preserve">  </t>
    </r>
    <r>
      <rPr>
        <sz val="11"/>
        <color theme="1"/>
        <rFont val="Times New Roman"/>
        <family val="1"/>
        <charset val="186"/>
      </rPr>
      <t>Jalgratta Firma on spetsialiseerunud krossiratase tootmisele. Uus jalgrattamudel osutus niivõrd populaarseks, et tuli asutada eraldi tsehh nende tootmiseks. Kuus valmisttakse 1000 jalgratast. On teada järgmised kulud:</t>
    </r>
  </si>
  <si>
    <t>pooltooted, mitmesugused materjalid</t>
  </si>
  <si>
    <t>tootmisliini tööiste palk x 1000</t>
  </si>
  <si>
    <t>Tootmisseadmete rentimine, tootmishoone kindlustus, tootmistsehhi kommunaalkulud, tootmishoone amortisatsioon</t>
  </si>
  <si>
    <t>reklaamikulud, komisjonitasud x 1000</t>
  </si>
  <si>
    <t>materjalikulud</t>
  </si>
  <si>
    <t>põhimaterjal, põhitööliste palgakulud, tootmise lisakulud</t>
  </si>
  <si>
    <t>põhitööliste palgakulud, tootmise lisakulud</t>
  </si>
  <si>
    <t>perioodukulu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</si>
</sst>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7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quotePrefix="1" applyFont="1"/>
    <xf numFmtId="3" fontId="2" fillId="0" borderId="0" xfId="0" applyNumberFormat="1" applyFont="1"/>
    <xf numFmtId="3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="93" zoomScaleNormal="93" workbookViewId="0">
      <selection activeCell="G13" sqref="G13"/>
    </sheetView>
  </sheetViews>
  <sheetFormatPr defaultRowHeight="14.5" x14ac:dyDescent="0.35"/>
  <cols>
    <col min="1" max="1" width="43.90625" style="1" customWidth="1"/>
    <col min="2" max="2" width="13.6328125" style="1" customWidth="1"/>
    <col min="3" max="3" width="15.08984375" style="1" bestFit="1" customWidth="1"/>
    <col min="4" max="4" width="0" hidden="1" customWidth="1"/>
  </cols>
  <sheetData>
    <row r="1" spans="1:4" x14ac:dyDescent="0.35">
      <c r="A1" s="3" t="s">
        <v>13</v>
      </c>
    </row>
    <row r="2" spans="1:4" x14ac:dyDescent="0.35">
      <c r="A2" s="2" t="s">
        <v>12</v>
      </c>
    </row>
    <row r="4" spans="1:4" x14ac:dyDescent="0.35">
      <c r="A4" s="1" t="s">
        <v>0</v>
      </c>
      <c r="B4" s="4">
        <v>20000</v>
      </c>
      <c r="C4" s="1" t="s">
        <v>8</v>
      </c>
    </row>
    <row r="5" spans="1:4" x14ac:dyDescent="0.35">
      <c r="A5" s="1" t="s">
        <v>1</v>
      </c>
      <c r="B5" s="4">
        <v>500</v>
      </c>
      <c r="C5" s="1" t="s">
        <v>8</v>
      </c>
    </row>
    <row r="6" spans="1:4" x14ac:dyDescent="0.35">
      <c r="A6" s="1" t="s">
        <v>2</v>
      </c>
      <c r="B6" s="4">
        <v>800</v>
      </c>
      <c r="C6" s="1" t="s">
        <v>11</v>
      </c>
      <c r="D6">
        <f>B6*1000</f>
        <v>800000</v>
      </c>
    </row>
    <row r="7" spans="1:4" x14ac:dyDescent="0.35">
      <c r="A7" s="1" t="s">
        <v>9</v>
      </c>
      <c r="B7" s="4">
        <v>10000</v>
      </c>
      <c r="C7" s="1" t="s">
        <v>8</v>
      </c>
    </row>
    <row r="8" spans="1:4" x14ac:dyDescent="0.35">
      <c r="A8" s="1" t="s">
        <v>10</v>
      </c>
      <c r="B8" s="4">
        <v>300</v>
      </c>
      <c r="C8" s="1" t="s">
        <v>11</v>
      </c>
      <c r="D8">
        <f>B8*1000</f>
        <v>300000</v>
      </c>
    </row>
    <row r="9" spans="1:4" x14ac:dyDescent="0.35">
      <c r="A9" s="1" t="s">
        <v>3</v>
      </c>
      <c r="B9" s="4">
        <v>12</v>
      </c>
      <c r="C9" s="1" t="s">
        <v>11</v>
      </c>
      <c r="D9">
        <f>B9*1000</f>
        <v>12000</v>
      </c>
    </row>
    <row r="10" spans="1:4" x14ac:dyDescent="0.35">
      <c r="A10" s="1" t="s">
        <v>4</v>
      </c>
      <c r="B10" s="4">
        <v>7000</v>
      </c>
      <c r="C10" s="1" t="s">
        <v>8</v>
      </c>
    </row>
    <row r="11" spans="1:4" x14ac:dyDescent="0.35">
      <c r="A11" s="1" t="s">
        <v>5</v>
      </c>
      <c r="B11" s="4">
        <v>6000</v>
      </c>
      <c r="C11" s="1" t="s">
        <v>8</v>
      </c>
    </row>
    <row r="12" spans="1:4" x14ac:dyDescent="0.35">
      <c r="A12" s="1" t="s">
        <v>6</v>
      </c>
      <c r="B12" s="4">
        <v>100</v>
      </c>
      <c r="C12" s="1" t="s">
        <v>11</v>
      </c>
      <c r="D12">
        <f>B12*1000</f>
        <v>100000</v>
      </c>
    </row>
    <row r="13" spans="1:4" x14ac:dyDescent="0.35">
      <c r="A13" s="1" t="s">
        <v>7</v>
      </c>
      <c r="B13" s="4">
        <v>15000</v>
      </c>
      <c r="C13" s="1" t="s">
        <v>8</v>
      </c>
    </row>
    <row r="14" spans="1:4" x14ac:dyDescent="0.35">
      <c r="B14" s="4"/>
      <c r="D14">
        <f>SUM(D6:D13)</f>
        <v>1212000</v>
      </c>
    </row>
    <row r="15" spans="1:4" x14ac:dyDescent="0.35">
      <c r="A15" s="1" t="s">
        <v>21</v>
      </c>
      <c r="B15" s="4"/>
    </row>
    <row r="16" spans="1:4" x14ac:dyDescent="0.35">
      <c r="B16" s="4"/>
    </row>
    <row r="17" spans="1:5" x14ac:dyDescent="0.35">
      <c r="A17" s="1" t="s">
        <v>14</v>
      </c>
      <c r="B17" s="4">
        <f>(B6+B9)*1000</f>
        <v>812000</v>
      </c>
      <c r="C17" s="1" t="s">
        <v>24</v>
      </c>
    </row>
    <row r="18" spans="1:5" x14ac:dyDescent="0.35">
      <c r="A18" s="1" t="s">
        <v>15</v>
      </c>
      <c r="B18" s="4">
        <f>B8*1000</f>
        <v>300000</v>
      </c>
      <c r="C18" s="1" t="s">
        <v>25</v>
      </c>
    </row>
    <row r="19" spans="1:5" x14ac:dyDescent="0.35">
      <c r="A19" s="1" t="s">
        <v>16</v>
      </c>
      <c r="B19" s="4">
        <f>B5+B4+B7+B10+B13</f>
        <v>52500</v>
      </c>
      <c r="C19" s="1" t="s">
        <v>26</v>
      </c>
    </row>
    <row r="20" spans="1:5" x14ac:dyDescent="0.35">
      <c r="A20" s="1" t="s">
        <v>17</v>
      </c>
      <c r="B20" s="4">
        <f>B11+(B12*1000)</f>
        <v>106000</v>
      </c>
      <c r="C20" s="1" t="s">
        <v>27</v>
      </c>
    </row>
    <row r="21" spans="1:5" x14ac:dyDescent="0.35">
      <c r="A21" s="1" t="s">
        <v>18</v>
      </c>
      <c r="B21" s="1">
        <f>(B6+B9)*1000</f>
        <v>812000</v>
      </c>
      <c r="C21" s="1" t="s">
        <v>28</v>
      </c>
    </row>
    <row r="22" spans="1:5" x14ac:dyDescent="0.35">
      <c r="A22" s="1" t="s">
        <v>19</v>
      </c>
      <c r="B22" s="4">
        <f>B17+B18+B19</f>
        <v>1164500</v>
      </c>
      <c r="C22" s="1" t="s">
        <v>29</v>
      </c>
    </row>
    <row r="23" spans="1:5" x14ac:dyDescent="0.35">
      <c r="A23" s="1" t="s">
        <v>20</v>
      </c>
      <c r="B23" s="4">
        <f>B22-B21</f>
        <v>352500</v>
      </c>
      <c r="C23" s="4">
        <f>B18+B19</f>
        <v>352500</v>
      </c>
      <c r="E23" t="s">
        <v>30</v>
      </c>
    </row>
    <row r="25" spans="1:5" x14ac:dyDescent="0.35">
      <c r="A25" s="1" t="s">
        <v>22</v>
      </c>
    </row>
    <row r="26" spans="1:5" x14ac:dyDescent="0.35">
      <c r="B26" s="5">
        <f>B22</f>
        <v>1164500</v>
      </c>
      <c r="C26" s="1" t="s">
        <v>29</v>
      </c>
    </row>
    <row r="27" spans="1:5" x14ac:dyDescent="0.35">
      <c r="B27" s="4">
        <f>B20</f>
        <v>106000</v>
      </c>
      <c r="C27" s="1" t="s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opLeftCell="A7" zoomScale="112" zoomScaleNormal="112" workbookViewId="0">
      <selection activeCell="C17" sqref="C17"/>
    </sheetView>
  </sheetViews>
  <sheetFormatPr defaultRowHeight="14.5" x14ac:dyDescent="0.35"/>
  <cols>
    <col min="1" max="1" width="34.08984375" style="1" customWidth="1"/>
    <col min="2" max="2" width="9.54296875" style="1" bestFit="1" customWidth="1"/>
    <col min="3" max="3" width="15.08984375" style="1" bestFit="1" customWidth="1"/>
    <col min="4" max="4" width="0" hidden="1" customWidth="1"/>
  </cols>
  <sheetData>
    <row r="1" spans="1:4" x14ac:dyDescent="0.35">
      <c r="A1" s="3" t="s">
        <v>13</v>
      </c>
    </row>
    <row r="2" spans="1:4" x14ac:dyDescent="0.35">
      <c r="A2" s="2" t="s">
        <v>23</v>
      </c>
    </row>
    <row r="4" spans="1:4" x14ac:dyDescent="0.35">
      <c r="A4" s="1" t="s">
        <v>0</v>
      </c>
      <c r="B4" s="4">
        <v>20000</v>
      </c>
      <c r="C4" s="1" t="s">
        <v>8</v>
      </c>
    </row>
    <row r="5" spans="1:4" x14ac:dyDescent="0.35">
      <c r="A5" s="1" t="s">
        <v>1</v>
      </c>
      <c r="B5" s="4">
        <v>500</v>
      </c>
      <c r="C5" s="1" t="s">
        <v>8</v>
      </c>
    </row>
    <row r="6" spans="1:4" x14ac:dyDescent="0.35">
      <c r="A6" s="1" t="s">
        <v>2</v>
      </c>
      <c r="B6" s="4">
        <v>800</v>
      </c>
      <c r="C6" s="1" t="s">
        <v>11</v>
      </c>
      <c r="D6">
        <f>B6*1000</f>
        <v>800000</v>
      </c>
    </row>
    <row r="7" spans="1:4" x14ac:dyDescent="0.35">
      <c r="A7" s="1" t="s">
        <v>9</v>
      </c>
      <c r="B7" s="4">
        <v>10000</v>
      </c>
      <c r="C7" s="1" t="s">
        <v>8</v>
      </c>
    </row>
    <row r="8" spans="1:4" x14ac:dyDescent="0.35">
      <c r="A8" s="1" t="s">
        <v>10</v>
      </c>
      <c r="B8" s="4">
        <v>300</v>
      </c>
      <c r="C8" s="1" t="s">
        <v>11</v>
      </c>
      <c r="D8">
        <f>B8*1000</f>
        <v>300000</v>
      </c>
    </row>
    <row r="9" spans="1:4" x14ac:dyDescent="0.35">
      <c r="A9" s="1" t="s">
        <v>3</v>
      </c>
      <c r="B9" s="4">
        <v>12</v>
      </c>
      <c r="C9" s="1" t="s">
        <v>11</v>
      </c>
      <c r="D9">
        <f>B9*1000</f>
        <v>12000</v>
      </c>
    </row>
    <row r="10" spans="1:4" x14ac:dyDescent="0.35">
      <c r="A10" s="1" t="s">
        <v>4</v>
      </c>
      <c r="B10" s="4">
        <v>7000</v>
      </c>
      <c r="C10" s="1" t="s">
        <v>8</v>
      </c>
    </row>
    <row r="11" spans="1:4" x14ac:dyDescent="0.35">
      <c r="A11" s="1" t="s">
        <v>5</v>
      </c>
      <c r="B11" s="4">
        <v>6000</v>
      </c>
      <c r="C11" s="1" t="s">
        <v>8</v>
      </c>
    </row>
    <row r="12" spans="1:4" x14ac:dyDescent="0.35">
      <c r="A12" s="1" t="s">
        <v>6</v>
      </c>
      <c r="B12" s="4">
        <v>100</v>
      </c>
      <c r="C12" s="1" t="s">
        <v>11</v>
      </c>
      <c r="D12">
        <f>B12*1000</f>
        <v>100000</v>
      </c>
    </row>
    <row r="13" spans="1:4" x14ac:dyDescent="0.35">
      <c r="A13" s="1" t="s">
        <v>7</v>
      </c>
      <c r="B13" s="4">
        <v>15000</v>
      </c>
      <c r="C13" s="1" t="s">
        <v>8</v>
      </c>
    </row>
    <row r="14" spans="1:4" x14ac:dyDescent="0.35">
      <c r="B14" s="4"/>
      <c r="D14">
        <f>SUM(D6:D13)</f>
        <v>1212000</v>
      </c>
    </row>
    <row r="15" spans="1:4" x14ac:dyDescent="0.35">
      <c r="A15" s="1" t="s">
        <v>21</v>
      </c>
      <c r="B15" s="4"/>
    </row>
    <row r="16" spans="1:4" x14ac:dyDescent="0.35">
      <c r="B16" s="4"/>
    </row>
    <row r="17" spans="1:2" x14ac:dyDescent="0.35">
      <c r="A17" s="1" t="s">
        <v>14</v>
      </c>
      <c r="B17" s="4">
        <f>(B6+B9)*1000</f>
        <v>812000</v>
      </c>
    </row>
    <row r="18" spans="1:2" x14ac:dyDescent="0.35">
      <c r="A18" s="1" t="s">
        <v>15</v>
      </c>
      <c r="B18" s="4">
        <f>B8*1000</f>
        <v>300000</v>
      </c>
    </row>
    <row r="19" spans="1:2" x14ac:dyDescent="0.35">
      <c r="A19" s="1" t="s">
        <v>16</v>
      </c>
      <c r="B19" s="4">
        <f>B5+B4+B7+B10+B13</f>
        <v>52500</v>
      </c>
    </row>
    <row r="20" spans="1:2" x14ac:dyDescent="0.35">
      <c r="A20" s="1" t="s">
        <v>17</v>
      </c>
      <c r="B20" s="4">
        <f>B11+(B12*1000)</f>
        <v>106000</v>
      </c>
    </row>
    <row r="21" spans="1:2" x14ac:dyDescent="0.35">
      <c r="A21" s="1" t="s">
        <v>18</v>
      </c>
      <c r="B21" s="1">
        <f>(B6+B9)*1000</f>
        <v>812000</v>
      </c>
    </row>
    <row r="22" spans="1:2" x14ac:dyDescent="0.35">
      <c r="A22" s="1" t="s">
        <v>19</v>
      </c>
      <c r="B22" s="4">
        <f>B17+B18+B19</f>
        <v>1164500</v>
      </c>
    </row>
    <row r="23" spans="1:2" x14ac:dyDescent="0.35">
      <c r="A23" s="1" t="s">
        <v>20</v>
      </c>
      <c r="B23" s="4">
        <f>B22-B21</f>
        <v>352500</v>
      </c>
    </row>
    <row r="25" spans="1:2" x14ac:dyDescent="0.35">
      <c r="A25" s="1" t="s">
        <v>22</v>
      </c>
    </row>
    <row r="26" spans="1:2" x14ac:dyDescent="0.35">
      <c r="B26" s="5">
        <f>B22</f>
        <v>1164500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variant 1 (2)</vt:lpstr>
      <vt:lpstr>variant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Stelmak</dc:creator>
  <cp:lastModifiedBy>Inga Stelmak</cp:lastModifiedBy>
  <dcterms:created xsi:type="dcterms:W3CDTF">2019-01-28T14:03:47Z</dcterms:created>
  <dcterms:modified xsi:type="dcterms:W3CDTF">2022-01-28T09:49:15Z</dcterms:modified>
</cp:coreProperties>
</file>