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U-arvutused" sheetId="1" r:id="rId1"/>
  </sheets>
  <calcPr calcId="125725"/>
</workbook>
</file>

<file path=xl/calcChain.xml><?xml version="1.0" encoding="utf-8"?>
<calcChain xmlns="http://schemas.openxmlformats.org/spreadsheetml/2006/main">
  <c r="C58" i="1"/>
  <c r="C57"/>
  <c r="G30"/>
  <c r="I28"/>
  <c r="I27"/>
  <c r="D27"/>
  <c r="I26"/>
  <c r="H31" s="1"/>
  <c r="H32" s="1"/>
  <c r="D26"/>
  <c r="C31" s="1"/>
  <c r="B14"/>
  <c r="D10"/>
  <c r="D9"/>
  <c r="D8"/>
  <c r="C12" s="1"/>
  <c r="C13" s="1"/>
  <c r="C56" l="1"/>
  <c r="C32"/>
  <c r="C59"/>
</calcChain>
</file>

<file path=xl/sharedStrings.xml><?xml version="1.0" encoding="utf-8"?>
<sst xmlns="http://schemas.openxmlformats.org/spreadsheetml/2006/main" count="82" uniqueCount="52">
  <si>
    <t>Soojustamata välissein</t>
  </si>
  <si>
    <t>Materjali kihid</t>
  </si>
  <si>
    <t xml:space="preserve">Materjali paksus </t>
  </si>
  <si>
    <t xml:space="preserve">Sooja-erijuhtivus λ </t>
  </si>
  <si>
    <t>Soojatakistus</t>
  </si>
  <si>
    <t>m</t>
  </si>
  <si>
    <t>W/m·K</t>
  </si>
  <si>
    <t>m²·K/W</t>
  </si>
  <si>
    <t>Sisepinnatakistus</t>
  </si>
  <si>
    <t>Betoon</t>
  </si>
  <si>
    <t>Vahtpolüstürool</t>
  </si>
  <si>
    <t>Välispinnatakistus</t>
  </si>
  <si>
    <t>Kogutakistus R=</t>
  </si>
  <si>
    <t>U=</t>
  </si>
  <si>
    <t>W/m²·K</t>
  </si>
  <si>
    <t>* Viidatud allikas</t>
  </si>
  <si>
    <t>H. Lindmaa, R. Reinpuu Eestis enamkasutatavate ehitusmaterjalide soojusfüüsikaliste näitajate põhiväärtused Eesti Maaehitusprojekti käsiraamat.Tallinn 1990</t>
  </si>
  <si>
    <t>Põranda U</t>
  </si>
  <si>
    <t>Keldri sein ülalpool maapinda</t>
  </si>
  <si>
    <r>
      <t>R</t>
    </r>
    <r>
      <rPr>
        <i/>
        <vertAlign val="subscript"/>
        <sz val="11"/>
        <rFont val="Arial"/>
        <family val="2"/>
      </rPr>
      <t>si</t>
    </r>
  </si>
  <si>
    <t>betoon</t>
  </si>
  <si>
    <t>Raudbetoon</t>
  </si>
  <si>
    <t>Vahtpolüstüreen</t>
  </si>
  <si>
    <t>Fibroliitplaat</t>
  </si>
  <si>
    <r>
      <t>R</t>
    </r>
    <r>
      <rPr>
        <i/>
        <vertAlign val="subscript"/>
        <sz val="11"/>
        <rFont val="Arial"/>
        <family val="2"/>
      </rPr>
      <t>se</t>
    </r>
  </si>
  <si>
    <t>Lisasoojustus</t>
  </si>
  <si>
    <t xml:space="preserve"> R=</t>
  </si>
  <si>
    <t>EVS-EN ISO 13370:2008</t>
  </si>
  <si>
    <t>Pinnasel oleva põranda U väärtus</t>
  </si>
  <si>
    <t>Nimetus</t>
  </si>
  <si>
    <t>Tähis valemis</t>
  </si>
  <si>
    <t>Arvväärus</t>
  </si>
  <si>
    <t>Ühik</t>
  </si>
  <si>
    <t>Seina paksus</t>
  </si>
  <si>
    <t>w</t>
  </si>
  <si>
    <t>põranda pindala</t>
  </si>
  <si>
    <t>A</t>
  </si>
  <si>
    <t>m2</t>
  </si>
  <si>
    <t>põrandapinna ümbermõõt</t>
  </si>
  <si>
    <t>P</t>
  </si>
  <si>
    <t>Pinnase erisoojusjuhtivus</t>
  </si>
  <si>
    <t>λ</t>
  </si>
  <si>
    <t>W/m*K</t>
  </si>
  <si>
    <t>Põranda ekvivalent</t>
  </si>
  <si>
    <r>
      <t>d</t>
    </r>
    <r>
      <rPr>
        <sz val="9"/>
        <rFont val="Arial"/>
        <family val="2"/>
      </rPr>
      <t>t</t>
    </r>
  </si>
  <si>
    <t>Põranda karakteristik</t>
  </si>
  <si>
    <t>B´</t>
  </si>
  <si>
    <t>Pii arv</t>
  </si>
  <si>
    <t>π</t>
  </si>
  <si>
    <t>Keldri põranda soojusjuhtivus</t>
  </si>
  <si>
    <t>U</t>
  </si>
  <si>
    <t>W/m2*K</t>
  </si>
</sst>
</file>

<file path=xl/styles.xml><?xml version="1.0" encoding="utf-8"?>
<styleSheet xmlns="http://schemas.openxmlformats.org/spreadsheetml/2006/main">
  <numFmts count="6">
    <numFmt numFmtId="42" formatCode="_-* #,##0\ &quot;kr&quot;_-;\-* #,##0\ &quot;kr&quot;_-;_-* &quot;-&quot;\ &quot;kr&quot;_-;_-@_-"/>
    <numFmt numFmtId="41" formatCode="_-* #,##0\ _k_r_-;\-* #,##0\ _k_r_-;_-* &quot;-&quot;\ _k_r_-;_-@_-"/>
    <numFmt numFmtId="164" formatCode="0.000"/>
    <numFmt numFmtId="165" formatCode="d/mm/yyyy\ h:mm:ss"/>
    <numFmt numFmtId="166" formatCode="#,##0.00;[Red]&quot;-&quot;#,##0.00"/>
    <numFmt numFmtId="167" formatCode="#,##0.00&quot; kr&quot;;[Red]&quot;-&quot;#,##0.00&quot; kr&quot;"/>
  </numFmts>
  <fonts count="17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vertAlign val="subscript"/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  <charset val="186"/>
    </font>
    <font>
      <u/>
      <sz val="10"/>
      <color indexed="36"/>
      <name val="MS Sans Serif"/>
      <family val="2"/>
    </font>
    <font>
      <u/>
      <sz val="10"/>
      <color indexed="12"/>
      <name val="MS Sans Serif"/>
      <family val="2"/>
    </font>
    <font>
      <i/>
      <sz val="10"/>
      <name val="Arial"/>
      <family val="2"/>
    </font>
    <font>
      <sz val="11"/>
      <color indexed="8"/>
      <name val="Calibri"/>
      <family val="2"/>
      <charset val="186"/>
    </font>
    <font>
      <sz val="10"/>
      <name val="Times New Roman"/>
      <family val="1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165" fontId="9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>
      <alignment textRotation="90"/>
    </xf>
    <xf numFmtId="0" fontId="9" fillId="0" borderId="0"/>
    <xf numFmtId="0" fontId="1" fillId="0" borderId="0"/>
    <xf numFmtId="0" fontId="9" fillId="0" borderId="0"/>
    <xf numFmtId="41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42" fontId="15" fillId="0" borderId="0" applyFont="0" applyFill="0" applyBorder="0" applyAlignment="0" applyProtection="0"/>
    <xf numFmtId="167" fontId="16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 applyAlignment="1">
      <alignment horizontal="right"/>
    </xf>
    <xf numFmtId="0" fontId="3" fillId="0" borderId="10" xfId="0" applyFont="1" applyBorder="1"/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164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left"/>
    </xf>
    <xf numFmtId="164" fontId="3" fillId="0" borderId="10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 applyAlignment="1">
      <alignment horizontal="right"/>
    </xf>
    <xf numFmtId="2" fontId="3" fillId="0" borderId="14" xfId="0" applyNumberFormat="1" applyFont="1" applyBorder="1" applyAlignment="1">
      <alignment horizontal="center"/>
    </xf>
    <xf numFmtId="0" fontId="3" fillId="0" borderId="15" xfId="0" applyFont="1" applyBorder="1"/>
    <xf numFmtId="2" fontId="3" fillId="0" borderId="0" xfId="0" applyNumberFormat="1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0" fontId="3" fillId="0" borderId="19" xfId="0" applyFont="1" applyBorder="1"/>
    <xf numFmtId="0" fontId="3" fillId="0" borderId="1" xfId="0" applyFont="1" applyBorder="1"/>
    <xf numFmtId="0" fontId="3" fillId="0" borderId="5" xfId="0" applyFont="1" applyBorder="1"/>
    <xf numFmtId="0" fontId="5" fillId="0" borderId="9" xfId="0" applyFont="1" applyBorder="1"/>
    <xf numFmtId="0" fontId="3" fillId="0" borderId="11" xfId="0" applyFont="1" applyBorder="1" applyAlignment="1">
      <alignment horizontal="right"/>
    </xf>
    <xf numFmtId="2" fontId="3" fillId="0" borderId="11" xfId="0" applyNumberFormat="1" applyFont="1" applyBorder="1" applyAlignment="1">
      <alignment horizontal="right"/>
    </xf>
    <xf numFmtId="0" fontId="7" fillId="0" borderId="20" xfId="0" applyFont="1" applyBorder="1"/>
    <xf numFmtId="0" fontId="7" fillId="0" borderId="21" xfId="0" applyFont="1" applyBorder="1"/>
    <xf numFmtId="2" fontId="7" fillId="0" borderId="21" xfId="0" applyNumberFormat="1" applyFont="1" applyBorder="1"/>
    <xf numFmtId="0" fontId="7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2" fontId="4" fillId="0" borderId="24" xfId="0" applyNumberFormat="1" applyFont="1" applyBorder="1"/>
    <xf numFmtId="0" fontId="7" fillId="0" borderId="25" xfId="0" applyFont="1" applyBorder="1"/>
    <xf numFmtId="0" fontId="4" fillId="0" borderId="9" xfId="0" applyFont="1" applyBorder="1"/>
    <xf numFmtId="0" fontId="4" fillId="0" borderId="10" xfId="0" applyFont="1" applyBorder="1"/>
    <xf numFmtId="2" fontId="4" fillId="0" borderId="10" xfId="0" applyNumberFormat="1" applyFont="1" applyBorder="1"/>
    <xf numFmtId="0" fontId="4" fillId="0" borderId="11" xfId="0" applyFont="1" applyBorder="1"/>
    <xf numFmtId="164" fontId="4" fillId="0" borderId="10" xfId="0" applyNumberFormat="1" applyFont="1" applyBorder="1"/>
    <xf numFmtId="0" fontId="3" fillId="0" borderId="0" xfId="0" applyFont="1" applyBorder="1" applyAlignment="1">
      <alignment horizontal="center"/>
    </xf>
    <xf numFmtId="164" fontId="4" fillId="0" borderId="0" xfId="0" applyNumberFormat="1" applyFont="1" applyBorder="1"/>
  </cellXfs>
  <cellStyles count="13">
    <cellStyle name="Aika" xfId="1"/>
    <cellStyle name="Comma 2" xfId="2"/>
    <cellStyle name="Följde hyperlänken_Collect_reports.xls Diagram 3" xfId="3"/>
    <cellStyle name="Hyperlänk_Collect_reports.xls Diagram 3" xfId="4"/>
    <cellStyle name="Kood" xfId="5"/>
    <cellStyle name="Normal" xfId="0" builtinId="0"/>
    <cellStyle name="Normal 2" xfId="6"/>
    <cellStyle name="Normal 3" xfId="7"/>
    <cellStyle name="Normal 4" xfId="8"/>
    <cellStyle name="Tusental (0)_5592_kopia" xfId="9"/>
    <cellStyle name="Tusental_Collect_reports.xls Diagram 3" xfId="10"/>
    <cellStyle name="Valuta (0)_5592_kopia" xfId="11"/>
    <cellStyle name="Valuta_Collect_reports.xls Diagram 3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zoomScale="130" workbookViewId="0">
      <selection activeCell="A72" sqref="A71:A72"/>
    </sheetView>
  </sheetViews>
  <sheetFormatPr defaultRowHeight="14.25"/>
  <cols>
    <col min="1" max="1" width="51.7109375" style="3" customWidth="1"/>
    <col min="2" max="2" width="26.42578125" style="3" bestFit="1" customWidth="1"/>
    <col min="3" max="3" width="18.5703125" style="3" bestFit="1" customWidth="1"/>
    <col min="4" max="4" width="13.5703125" style="3" bestFit="1" customWidth="1"/>
    <col min="5" max="5" width="10.28515625" style="3" bestFit="1" customWidth="1"/>
    <col min="6" max="6" width="20.42578125" style="3" customWidth="1"/>
    <col min="7" max="7" width="16.5703125" style="3" bestFit="1" customWidth="1"/>
    <col min="8" max="8" width="18.7109375" style="3" bestFit="1" customWidth="1"/>
    <col min="9" max="9" width="13.5703125" style="3" bestFit="1" customWidth="1"/>
    <col min="10" max="16384" width="9.140625" style="3"/>
  </cols>
  <sheetData>
    <row r="1" spans="1:10" ht="15">
      <c r="A1" s="1"/>
      <c r="B1" s="2"/>
      <c r="C1" s="2"/>
      <c r="D1" s="2"/>
      <c r="F1" s="4"/>
      <c r="G1" s="5"/>
      <c r="H1" s="5"/>
      <c r="I1" s="5"/>
      <c r="J1" s="6"/>
    </row>
    <row r="2" spans="1:10">
      <c r="A2" s="2"/>
      <c r="B2" s="2"/>
      <c r="C2" s="2"/>
      <c r="D2" s="2"/>
      <c r="F2" s="5"/>
      <c r="G2" s="5"/>
      <c r="H2" s="5"/>
      <c r="I2" s="5"/>
      <c r="J2" s="6"/>
    </row>
    <row r="3" spans="1:10">
      <c r="A3" s="7" t="s">
        <v>0</v>
      </c>
      <c r="B3" s="7"/>
      <c r="C3" s="2"/>
      <c r="D3" s="2"/>
      <c r="F3" s="8"/>
      <c r="G3" s="8"/>
      <c r="H3" s="5"/>
      <c r="I3" s="5"/>
      <c r="J3" s="6"/>
    </row>
    <row r="4" spans="1:10" ht="15" thickBot="1">
      <c r="A4" s="2"/>
      <c r="B4" s="2"/>
      <c r="C4" s="2"/>
      <c r="D4" s="2"/>
      <c r="F4" s="5"/>
      <c r="G4" s="5"/>
      <c r="H4" s="5"/>
      <c r="I4" s="5"/>
      <c r="J4" s="6"/>
    </row>
    <row r="5" spans="1:10">
      <c r="A5" s="9" t="s">
        <v>1</v>
      </c>
      <c r="B5" s="10" t="s">
        <v>2</v>
      </c>
      <c r="C5" s="11" t="s">
        <v>3</v>
      </c>
      <c r="D5" s="12" t="s">
        <v>4</v>
      </c>
      <c r="F5" s="5"/>
      <c r="G5" s="5"/>
      <c r="H5" s="5"/>
      <c r="I5" s="5"/>
      <c r="J5" s="6"/>
    </row>
    <row r="6" spans="1:10">
      <c r="A6" s="13"/>
      <c r="B6" s="14" t="s">
        <v>5</v>
      </c>
      <c r="C6" s="15" t="s">
        <v>6</v>
      </c>
      <c r="D6" s="16" t="s">
        <v>7</v>
      </c>
      <c r="F6" s="5"/>
      <c r="G6" s="5"/>
      <c r="H6" s="5"/>
      <c r="I6" s="5"/>
      <c r="J6" s="6"/>
    </row>
    <row r="7" spans="1:10">
      <c r="A7" s="17" t="s">
        <v>8</v>
      </c>
      <c r="B7" s="18"/>
      <c r="C7" s="19"/>
      <c r="D7" s="20">
        <v>0.13</v>
      </c>
      <c r="F7" s="5"/>
      <c r="G7" s="21"/>
      <c r="H7" s="5"/>
      <c r="I7" s="22"/>
      <c r="J7" s="6"/>
    </row>
    <row r="8" spans="1:10">
      <c r="A8" s="17" t="s">
        <v>9</v>
      </c>
      <c r="B8" s="18">
        <v>8.5000000000000006E-2</v>
      </c>
      <c r="C8" s="23">
        <v>0.9</v>
      </c>
      <c r="D8" s="24">
        <f>B8/C8</f>
        <v>9.4444444444444442E-2</v>
      </c>
      <c r="F8" s="5"/>
      <c r="G8" s="25"/>
      <c r="H8" s="26"/>
      <c r="I8" s="27"/>
      <c r="J8" s="6"/>
    </row>
    <row r="9" spans="1:10">
      <c r="A9" s="17" t="s">
        <v>10</v>
      </c>
      <c r="B9" s="28">
        <v>0.1</v>
      </c>
      <c r="C9" s="23">
        <v>0.08</v>
      </c>
      <c r="D9" s="24">
        <f>B9/C9</f>
        <v>1.25</v>
      </c>
      <c r="F9" s="5"/>
      <c r="G9" s="25"/>
      <c r="H9" s="26"/>
      <c r="I9" s="27"/>
      <c r="J9" s="6"/>
    </row>
    <row r="10" spans="1:10">
      <c r="A10" s="17" t="s">
        <v>9</v>
      </c>
      <c r="B10" s="18">
        <v>6.5000000000000002E-2</v>
      </c>
      <c r="C10" s="23">
        <v>0.9</v>
      </c>
      <c r="D10" s="24">
        <f>B10/C10</f>
        <v>7.2222222222222229E-2</v>
      </c>
      <c r="F10" s="5"/>
      <c r="G10" s="25"/>
      <c r="H10" s="26"/>
      <c r="I10" s="27"/>
      <c r="J10" s="6"/>
    </row>
    <row r="11" spans="1:10">
      <c r="A11" s="17" t="s">
        <v>11</v>
      </c>
      <c r="B11" s="18"/>
      <c r="C11" s="19"/>
      <c r="D11" s="20">
        <v>0.04</v>
      </c>
      <c r="F11" s="5"/>
      <c r="G11" s="25"/>
      <c r="H11" s="5"/>
      <c r="I11" s="22"/>
      <c r="J11" s="6"/>
    </row>
    <row r="12" spans="1:10">
      <c r="A12" s="29"/>
      <c r="B12" s="30" t="s">
        <v>12</v>
      </c>
      <c r="C12" s="31">
        <f>SUM(D7:D11)</f>
        <v>1.5866666666666667</v>
      </c>
      <c r="D12" s="32" t="s">
        <v>7</v>
      </c>
      <c r="F12" s="5"/>
      <c r="G12" s="21"/>
      <c r="H12" s="33"/>
      <c r="I12" s="5"/>
      <c r="J12" s="6"/>
    </row>
    <row r="13" spans="1:10" ht="15" thickBot="1">
      <c r="A13" s="34"/>
      <c r="B13" s="35" t="s">
        <v>13</v>
      </c>
      <c r="C13" s="36">
        <f>1/C12</f>
        <v>0.63025210084033612</v>
      </c>
      <c r="D13" s="37" t="s">
        <v>14</v>
      </c>
      <c r="F13" s="5"/>
      <c r="G13" s="21"/>
      <c r="H13" s="33"/>
      <c r="I13" s="5"/>
      <c r="J13" s="6"/>
    </row>
    <row r="14" spans="1:10">
      <c r="A14" s="2"/>
      <c r="B14" s="2">
        <f>SUM(B8:B10)</f>
        <v>0.25</v>
      </c>
      <c r="C14" s="2"/>
      <c r="D14" s="2"/>
      <c r="F14" s="5"/>
      <c r="G14" s="5"/>
      <c r="H14" s="5"/>
      <c r="I14" s="5"/>
      <c r="J14" s="6"/>
    </row>
    <row r="15" spans="1:10">
      <c r="F15" s="6"/>
      <c r="G15" s="6"/>
      <c r="H15" s="6"/>
      <c r="I15" s="6"/>
      <c r="J15" s="6"/>
    </row>
    <row r="17" spans="1:9">
      <c r="A17" s="3" t="s">
        <v>15</v>
      </c>
    </row>
    <row r="18" spans="1:9">
      <c r="A18" s="3" t="s">
        <v>16</v>
      </c>
    </row>
    <row r="22" spans="1:9" ht="15" thickBot="1">
      <c r="A22" s="3" t="s">
        <v>17</v>
      </c>
      <c r="F22" s="3" t="s">
        <v>18</v>
      </c>
    </row>
    <row r="23" spans="1:9">
      <c r="A23" s="38" t="s">
        <v>1</v>
      </c>
      <c r="B23" s="10" t="s">
        <v>2</v>
      </c>
      <c r="C23" s="11" t="s">
        <v>3</v>
      </c>
      <c r="D23" s="12" t="s">
        <v>4</v>
      </c>
      <c r="F23" s="38" t="s">
        <v>1</v>
      </c>
      <c r="G23" s="10" t="s">
        <v>2</v>
      </c>
      <c r="H23" s="11" t="s">
        <v>3</v>
      </c>
      <c r="I23" s="12" t="s">
        <v>4</v>
      </c>
    </row>
    <row r="24" spans="1:9">
      <c r="A24" s="39"/>
      <c r="B24" s="14" t="s">
        <v>5</v>
      </c>
      <c r="C24" s="15" t="s">
        <v>6</v>
      </c>
      <c r="D24" s="16" t="s">
        <v>7</v>
      </c>
      <c r="F24" s="39"/>
      <c r="G24" s="14" t="s">
        <v>5</v>
      </c>
      <c r="H24" s="15" t="s">
        <v>6</v>
      </c>
      <c r="I24" s="16" t="s">
        <v>7</v>
      </c>
    </row>
    <row r="25" spans="1:9" ht="18.75">
      <c r="A25" s="40" t="s">
        <v>19</v>
      </c>
      <c r="B25" s="18"/>
      <c r="C25" s="19"/>
      <c r="D25" s="20">
        <v>0.17</v>
      </c>
      <c r="F25" s="40" t="s">
        <v>19</v>
      </c>
      <c r="G25" s="18"/>
      <c r="H25" s="18"/>
      <c r="I25" s="41">
        <v>0.13</v>
      </c>
    </row>
    <row r="26" spans="1:9">
      <c r="A26" s="17" t="s">
        <v>20</v>
      </c>
      <c r="B26" s="18">
        <v>0.1</v>
      </c>
      <c r="C26" s="23">
        <v>0.9</v>
      </c>
      <c r="D26" s="24">
        <f>B26/C26</f>
        <v>0.11111111111111112</v>
      </c>
      <c r="F26" s="17" t="s">
        <v>21</v>
      </c>
      <c r="G26" s="18">
        <v>7.4999999999999997E-2</v>
      </c>
      <c r="H26" s="28">
        <v>0.9</v>
      </c>
      <c r="I26" s="42">
        <f>G26/H26</f>
        <v>8.3333333333333329E-2</v>
      </c>
    </row>
    <row r="27" spans="1:9">
      <c r="A27" s="17" t="s">
        <v>22</v>
      </c>
      <c r="B27" s="28">
        <v>0.15</v>
      </c>
      <c r="C27" s="23">
        <v>0.04</v>
      </c>
      <c r="D27" s="24">
        <f>B27/C27</f>
        <v>3.75</v>
      </c>
      <c r="F27" s="17" t="s">
        <v>23</v>
      </c>
      <c r="G27" s="28">
        <v>0.1</v>
      </c>
      <c r="H27" s="28">
        <v>0.16</v>
      </c>
      <c r="I27" s="42">
        <f>G27/H27</f>
        <v>0.625</v>
      </c>
    </row>
    <row r="28" spans="1:9">
      <c r="B28" s="18"/>
      <c r="C28" s="23"/>
      <c r="D28" s="24"/>
      <c r="F28" s="17" t="s">
        <v>21</v>
      </c>
      <c r="G28" s="18">
        <v>5.5E-2</v>
      </c>
      <c r="H28" s="28">
        <v>0.9</v>
      </c>
      <c r="I28" s="42">
        <f>G28/H28</f>
        <v>6.1111111111111109E-2</v>
      </c>
    </row>
    <row r="29" spans="1:9" ht="18.75">
      <c r="A29" s="40" t="s">
        <v>24</v>
      </c>
      <c r="B29" s="18"/>
      <c r="C29" s="23"/>
      <c r="D29" s="24"/>
      <c r="F29" s="17" t="s">
        <v>25</v>
      </c>
      <c r="G29" s="18"/>
      <c r="H29" s="28"/>
      <c r="I29" s="42"/>
    </row>
    <row r="30" spans="1:9" ht="18.75">
      <c r="A30" s="17" t="s">
        <v>11</v>
      </c>
      <c r="B30" s="18"/>
      <c r="C30" s="19"/>
      <c r="D30" s="20"/>
      <c r="F30" s="40" t="s">
        <v>24</v>
      </c>
      <c r="G30" s="18">
        <f>SUM(G26:G29)</f>
        <v>0.22999999999999998</v>
      </c>
      <c r="H30" s="18"/>
      <c r="I30" s="41">
        <v>0.04</v>
      </c>
    </row>
    <row r="31" spans="1:9">
      <c r="A31" s="29"/>
      <c r="B31" s="30" t="s">
        <v>12</v>
      </c>
      <c r="C31" s="31">
        <f>SUM(D25:D28)+D30</f>
        <v>4.0311111111111115</v>
      </c>
      <c r="D31" s="32" t="s">
        <v>7</v>
      </c>
      <c r="F31" s="29"/>
      <c r="G31" s="30" t="s">
        <v>26</v>
      </c>
      <c r="H31" s="31">
        <f>SUM(I25:I30)</f>
        <v>0.93944444444444453</v>
      </c>
      <c r="I31" s="32" t="s">
        <v>7</v>
      </c>
    </row>
    <row r="32" spans="1:9" ht="15" thickBot="1">
      <c r="A32" s="34"/>
      <c r="B32" s="35" t="s">
        <v>13</v>
      </c>
      <c r="C32" s="36">
        <f>1/C31</f>
        <v>0.24807056229327451</v>
      </c>
      <c r="D32" s="37" t="s">
        <v>14</v>
      </c>
      <c r="F32" s="34"/>
      <c r="G32" s="35" t="s">
        <v>13</v>
      </c>
      <c r="H32" s="36">
        <f>1/H31</f>
        <v>1.0644589000591365</v>
      </c>
      <c r="I32" s="37" t="s">
        <v>14</v>
      </c>
    </row>
    <row r="36" spans="1:1">
      <c r="A36" s="3" t="s">
        <v>27</v>
      </c>
    </row>
    <row r="38" spans="1:1">
      <c r="A38" s="3" t="s">
        <v>28</v>
      </c>
    </row>
    <row r="50" spans="1:5" ht="15" thickBot="1"/>
    <row r="51" spans="1:5" ht="15.75" thickBot="1">
      <c r="A51" s="43" t="s">
        <v>29</v>
      </c>
      <c r="B51" s="44" t="s">
        <v>30</v>
      </c>
      <c r="C51" s="45" t="s">
        <v>31</v>
      </c>
      <c r="D51" s="46" t="s">
        <v>32</v>
      </c>
    </row>
    <row r="52" spans="1:5" ht="15">
      <c r="A52" s="47" t="s">
        <v>33</v>
      </c>
      <c r="B52" s="48" t="s">
        <v>34</v>
      </c>
      <c r="C52" s="49">
        <v>0.45</v>
      </c>
      <c r="D52" s="50"/>
    </row>
    <row r="53" spans="1:5">
      <c r="A53" s="51" t="s">
        <v>35</v>
      </c>
      <c r="B53" s="52" t="s">
        <v>36</v>
      </c>
      <c r="C53" s="53">
        <v>25.92</v>
      </c>
      <c r="D53" s="54" t="s">
        <v>37</v>
      </c>
    </row>
    <row r="54" spans="1:5">
      <c r="A54" s="51" t="s">
        <v>38</v>
      </c>
      <c r="B54" s="52" t="s">
        <v>39</v>
      </c>
      <c r="C54" s="53">
        <v>20.52</v>
      </c>
      <c r="D54" s="54" t="s">
        <v>5</v>
      </c>
    </row>
    <row r="55" spans="1:5">
      <c r="A55" s="51" t="s">
        <v>40</v>
      </c>
      <c r="B55" s="52" t="s">
        <v>41</v>
      </c>
      <c r="C55" s="52">
        <v>1.5</v>
      </c>
      <c r="D55" s="54" t="s">
        <v>42</v>
      </c>
    </row>
    <row r="56" spans="1:5">
      <c r="A56" s="51" t="s">
        <v>43</v>
      </c>
      <c r="B56" s="52" t="s">
        <v>44</v>
      </c>
      <c r="C56" s="53">
        <f>C52+C55*(C31)</f>
        <v>6.496666666666667</v>
      </c>
      <c r="D56" s="54" t="s">
        <v>5</v>
      </c>
    </row>
    <row r="57" spans="1:5">
      <c r="A57" s="51" t="s">
        <v>45</v>
      </c>
      <c r="B57" s="52" t="s">
        <v>46</v>
      </c>
      <c r="C57" s="53">
        <f>C53/(0.5*C54)</f>
        <v>2.5263157894736845</v>
      </c>
      <c r="D57" s="54" t="s">
        <v>5</v>
      </c>
    </row>
    <row r="58" spans="1:5">
      <c r="A58" s="51" t="s">
        <v>47</v>
      </c>
      <c r="B58" s="52" t="s">
        <v>48</v>
      </c>
      <c r="C58" s="55">
        <f>PI()</f>
        <v>3.1415926535897931</v>
      </c>
      <c r="D58" s="54"/>
    </row>
    <row r="59" spans="1:5">
      <c r="A59" s="51" t="s">
        <v>49</v>
      </c>
      <c r="B59" s="52" t="s">
        <v>50</v>
      </c>
      <c r="C59" s="53">
        <f>((2*C55)/(C58*C57+C56))*(LN((C58*C57)/(C56)+1))</f>
        <v>0.16591821342762142</v>
      </c>
      <c r="D59" s="54" t="s">
        <v>51</v>
      </c>
    </row>
    <row r="62" spans="1:5">
      <c r="A62" s="6"/>
      <c r="B62" s="6"/>
      <c r="C62" s="6"/>
      <c r="D62" s="6"/>
      <c r="E62" s="6"/>
    </row>
    <row r="63" spans="1:5">
      <c r="A63" s="5"/>
      <c r="B63" s="56"/>
      <c r="C63" s="56"/>
      <c r="D63" s="56"/>
      <c r="E63" s="6"/>
    </row>
    <row r="64" spans="1:5">
      <c r="A64" s="5"/>
      <c r="B64" s="56"/>
      <c r="C64" s="56"/>
      <c r="D64" s="56"/>
      <c r="E64" s="6"/>
    </row>
    <row r="65" spans="1:5">
      <c r="A65" s="6"/>
      <c r="B65" s="21"/>
      <c r="C65" s="5"/>
      <c r="D65" s="22"/>
      <c r="E65" s="6"/>
    </row>
    <row r="66" spans="1:5">
      <c r="A66" s="5"/>
      <c r="B66" s="21"/>
      <c r="C66" s="26"/>
      <c r="D66" s="27"/>
      <c r="E66" s="6"/>
    </row>
    <row r="67" spans="1:5">
      <c r="A67" s="5"/>
      <c r="B67" s="25"/>
      <c r="C67" s="26"/>
      <c r="D67" s="27"/>
      <c r="E67" s="6"/>
    </row>
    <row r="68" spans="1:5">
      <c r="A68" s="5"/>
      <c r="B68" s="21"/>
      <c r="C68" s="26"/>
      <c r="D68" s="27"/>
      <c r="E68" s="6"/>
    </row>
    <row r="69" spans="1:5">
      <c r="A69" s="5"/>
      <c r="B69" s="6"/>
      <c r="C69" s="6"/>
      <c r="D69" s="27"/>
      <c r="E69" s="6"/>
    </row>
    <row r="70" spans="1:5">
      <c r="A70" s="6"/>
      <c r="B70" s="21"/>
      <c r="C70" s="26"/>
      <c r="D70" s="27"/>
      <c r="E70" s="6"/>
    </row>
    <row r="71" spans="1:5">
      <c r="A71" s="6"/>
      <c r="B71" s="21"/>
      <c r="C71" s="5"/>
      <c r="D71" s="22"/>
      <c r="E71" s="6"/>
    </row>
    <row r="72" spans="1:5">
      <c r="A72" s="5"/>
      <c r="B72" s="21"/>
      <c r="C72" s="5"/>
      <c r="D72" s="27"/>
      <c r="E72" s="6"/>
    </row>
    <row r="73" spans="1:5">
      <c r="A73" s="5"/>
      <c r="B73" s="21"/>
      <c r="C73" s="33"/>
      <c r="D73" s="5"/>
      <c r="E73" s="6"/>
    </row>
    <row r="74" spans="1:5">
      <c r="A74" s="5"/>
      <c r="B74" s="21"/>
      <c r="C74" s="33"/>
      <c r="D74" s="5"/>
      <c r="E74" s="6"/>
    </row>
    <row r="75" spans="1:5">
      <c r="A75" s="6"/>
      <c r="B75" s="6"/>
      <c r="C75" s="57"/>
      <c r="D75" s="6"/>
      <c r="E75" s="6"/>
    </row>
  </sheetData>
  <mergeCells count="2">
    <mergeCell ref="A3:B3"/>
    <mergeCell ref="F3:G3"/>
  </mergeCells>
  <pageMargins left="0.7" right="0.7" top="0.75" bottom="0.75" header="0.3" footer="0.3"/>
  <pageSetup paperSize="9" orientation="portrait" r:id="rId1"/>
  <legacyDrawing r:id="rId2"/>
  <oleObjects>
    <oleObject progId="Equation.3" shapeId="1025" r:id="rId3"/>
    <oleObject progId="Equation.3" shapeId="1026" r:id="rId4"/>
    <oleObject progId="Equation.3" shapeId="1027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U-arvutused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Anti Hamburg</dc:creator>
  <cp:lastModifiedBy> Anti Hamburg</cp:lastModifiedBy>
  <dcterms:created xsi:type="dcterms:W3CDTF">2011-11-18T13:34:26Z</dcterms:created>
  <dcterms:modified xsi:type="dcterms:W3CDTF">2011-11-18T13:35:33Z</dcterms:modified>
</cp:coreProperties>
</file>